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5" windowWidth="17895" windowHeight="13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<sst xmlns="http://schemas.openxmlformats.org/spreadsheetml/2006/main" count="117" uniqueCount="76">
  <si>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Česká kuželkářská
asociace</t>
  </si>
  <si>
    <t>Zápis o utkání</t>
  </si>
  <si>
    <t xml:space="preserve">Kuželna:  </t>
  </si>
  <si>
    <t>Sokol Díly</t>
  </si>
  <si>
    <t>Datum:  </t>
  </si>
  <si>
    <t>1.3.2024</t>
  </si>
  <si>
    <t>Domácí</t>
  </si>
  <si>
    <t>Díly B</t>
  </si>
  <si>
    <t>Hosté</t>
  </si>
  <si>
    <t>Holýšov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</si>
  <si>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</si>
  <si>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</si>
  <si>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</si>
  <si>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</si>
  <si>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</si>
  <si>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</si>
  <si>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</si>
  <si>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</si>
  <si>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</si>
  <si>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</si>
  <si>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</si>
  <si>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Pittr</t>
  </si>
  <si>
    <t>Schuldová</t>
  </si>
  <si>
    <t>Lukáš</t>
  </si>
  <si>
    <t>Radka</t>
  </si>
  <si>
    <t>Kouříková</t>
  </si>
  <si>
    <t>Novák</t>
  </si>
  <si>
    <t>Iveta</t>
  </si>
  <si>
    <t>Josef</t>
  </si>
  <si>
    <t>Kočí</t>
  </si>
  <si>
    <t>Macháček</t>
  </si>
  <si>
    <t>Daniel</t>
  </si>
  <si>
    <t>Miroslav</t>
  </si>
  <si>
    <t>Kuneš</t>
  </si>
  <si>
    <t>Horková</t>
  </si>
  <si>
    <t>Martin</t>
  </si>
  <si>
    <t>Lucie</t>
  </si>
  <si>
    <t>Mikulenka</t>
  </si>
  <si>
    <t>Štengl</t>
  </si>
  <si>
    <t>Pavel</t>
  </si>
  <si>
    <t>Jan</t>
  </si>
  <si>
    <t>Duda</t>
  </si>
  <si>
    <t>Rojtová</t>
  </si>
  <si>
    <t>Jaromír</t>
  </si>
  <si>
    <t>Božena</t>
  </si>
  <si>
    <t>Celkový výkon družstva  </t>
  </si>
  <si>
    <t>Vedoucí družstva         Jméno:</t>
  </si>
  <si>
    <t>Kuneš Martin</t>
  </si>
  <si>
    <t>Bodový zisk</t>
  </si>
  <si>
    <t>Horková Lucie</t>
  </si>
  <si>
    <t>Podpis:</t>
  </si>
  <si>
    <t>Rozhodčí</t>
  </si>
  <si>
    <t>Jméno:</t>
  </si>
  <si>
    <t>Jana Kuželková</t>
  </si>
  <si>
    <t>Číslo průkazu:</t>
  </si>
  <si>
    <t>P/0031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</si>
  <si>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</si>
  <si>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</si>
  <si>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</si>
  <si>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</si>
  <si>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</si>
  <si>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</si>
  <si>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</si>
  <si>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22.8.2026</t>
  </si>
  <si>
    <t>Připomínky k technickému stavu kuželny:</t>
  </si>
  <si>
    <t>žadne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</si>
  <si>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</si>
  <si>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</si>
  <si>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</si>
  <si>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</si>
  <si>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</si>
  <si>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</si>
  <si>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</si>
  <si>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</si>
  <si>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</si>
  <si>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1.3.2024 Jana Kuželková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</si>
</sst>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9">
    <font>
      <sz val="10"/>
      <color rgb="FF000000"/>
      <name val="Arial CE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4"/>
      <color indexed="8"/>
      <name val="Calibri"/>
      <family val="0"/>
    </font>
    <font>
      <b/>
      <sz val="20"/>
      <color indexed="8"/>
      <name val="Calibri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b/>
      <sz val="9"/>
      <color rgb="FF000000"/>
      <name val="Calibri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b/>
      <sz val="16"/>
      <color rgb="FF000000"/>
      <name val="Calibri"/>
      <family val="0"/>
    </font>
    <font>
      <b/>
      <sz val="14"/>
      <color rgb="FF000000"/>
      <name val="Calibri"/>
      <family val="0"/>
    </font>
    <font>
      <b/>
      <sz val="10"/>
      <color rgb="FF000000"/>
      <name val="Calibri"/>
      <family val="0"/>
    </font>
    <font>
      <sz val="8"/>
      <color rgb="FF000000"/>
      <name val="Calibri"/>
      <family val="0"/>
    </font>
    <font>
      <sz val="11"/>
      <color rgb="FF000000"/>
      <name val="Calibri"/>
      <family val="0"/>
    </font>
    <font>
      <sz val="14"/>
      <color rgb="FF000000"/>
      <name val="Calibri"/>
      <family val="0"/>
    </font>
    <font>
      <b/>
      <sz val="2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Fill="1" applyAlignment="1">
      <alignment/>
    </xf>
    <xf numFmtId="0" fontId="47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right"/>
      <protection hidden="1"/>
    </xf>
    <xf numFmtId="0" fontId="49" fillId="33" borderId="10" xfId="0" applyFont="1" applyFill="1" applyBorder="1" applyAlignment="1" applyProtection="1">
      <alignment horizontal="left" vertical="top" indent="1"/>
      <protection hidden="1"/>
    </xf>
    <xf numFmtId="0" fontId="48" fillId="0" borderId="11" xfId="0" applyFont="1" applyFill="1" applyBorder="1" applyAlignment="1" applyProtection="1">
      <alignment horizontal="center" vertical="top"/>
      <protection hidden="1"/>
    </xf>
    <xf numFmtId="0" fontId="48" fillId="0" borderId="12" xfId="0" applyFont="1" applyFill="1" applyBorder="1" applyAlignment="1" applyProtection="1">
      <alignment horizontal="center" vertical="top"/>
      <protection hidden="1"/>
    </xf>
    <xf numFmtId="0" fontId="48" fillId="0" borderId="13" xfId="0" applyFont="1" applyFill="1" applyBorder="1" applyAlignment="1" applyProtection="1">
      <alignment horizontal="center" vertical="top"/>
      <protection hidden="1"/>
    </xf>
    <xf numFmtId="0" fontId="48" fillId="0" borderId="14" xfId="0" applyFont="1" applyFill="1" applyBorder="1" applyAlignment="1" applyProtection="1">
      <alignment horizontal="center" vertical="top"/>
      <protection hidden="1"/>
    </xf>
    <xf numFmtId="0" fontId="48" fillId="0" borderId="15" xfId="0" applyFont="1" applyFill="1" applyBorder="1" applyAlignment="1" applyProtection="1">
      <alignment horizontal="center" vertical="top"/>
      <protection hidden="1"/>
    </xf>
    <xf numFmtId="0" fontId="47" fillId="0" borderId="0" xfId="0" applyFont="1" applyFill="1" applyAlignment="1" applyProtection="1">
      <alignment/>
      <protection hidden="1"/>
    </xf>
    <xf numFmtId="0" fontId="48" fillId="0" borderId="16" xfId="0" applyFont="1" applyFill="1" applyBorder="1" applyAlignment="1" applyProtection="1">
      <alignment horizontal="center" vertical="center"/>
      <protection hidden="1"/>
    </xf>
    <xf numFmtId="0" fontId="47" fillId="0" borderId="17" xfId="0" applyFont="1" applyFill="1" applyBorder="1" applyAlignment="1" applyProtection="1">
      <alignment horizontal="center" vertical="center"/>
      <protection hidden="1" locked="0"/>
    </xf>
    <xf numFmtId="0" fontId="47" fillId="0" borderId="18" xfId="0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 vertical="center"/>
      <protection hidden="1"/>
    </xf>
    <xf numFmtId="0" fontId="48" fillId="0" borderId="20" xfId="0" applyFont="1" applyFill="1" applyBorder="1" applyAlignment="1" applyProtection="1">
      <alignment horizontal="center" vertical="center"/>
      <protection hidden="1"/>
    </xf>
    <xf numFmtId="0" fontId="47" fillId="0" borderId="21" xfId="0" applyFont="1" applyFill="1" applyBorder="1" applyAlignment="1" applyProtection="1">
      <alignment horizontal="center" vertical="center"/>
      <protection hidden="1" locked="0"/>
    </xf>
    <xf numFmtId="0" fontId="47" fillId="0" borderId="22" xfId="0" applyFont="1" applyFill="1" applyBorder="1" applyAlignment="1" applyProtection="1">
      <alignment horizontal="center" vertical="center"/>
      <protection hidden="1" locked="0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48" fillId="0" borderId="24" xfId="0" applyFont="1" applyFill="1" applyBorder="1" applyAlignment="1" applyProtection="1">
      <alignment horizontal="center" vertical="center"/>
      <protection hidden="1"/>
    </xf>
    <xf numFmtId="0" fontId="47" fillId="0" borderId="25" xfId="0" applyFont="1" applyFill="1" applyBorder="1" applyAlignment="1" applyProtection="1">
      <alignment horizontal="center" vertical="center"/>
      <protection hidden="1" locked="0"/>
    </xf>
    <xf numFmtId="0" fontId="47" fillId="0" borderId="26" xfId="0" applyFont="1" applyFill="1" applyBorder="1" applyAlignment="1" applyProtection="1">
      <alignment horizontal="center" vertical="center"/>
      <protection hidden="1" locked="0"/>
    </xf>
    <xf numFmtId="0" fontId="47" fillId="0" borderId="27" xfId="0" applyFont="1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48" fillId="0" borderId="28" xfId="0" applyFont="1" applyFill="1" applyBorder="1" applyAlignment="1" applyProtection="1">
      <alignment horizontal="center" vertical="center"/>
      <protection hidden="1"/>
    </xf>
    <xf numFmtId="0" fontId="51" fillId="0" borderId="29" xfId="0" applyFont="1" applyFill="1" applyBorder="1" applyAlignment="1" applyProtection="1">
      <alignment horizontal="center" vertical="center"/>
      <protection hidden="1"/>
    </xf>
    <xf numFmtId="0" fontId="51" fillId="0" borderId="30" xfId="0" applyFont="1" applyFill="1" applyBorder="1" applyAlignment="1" applyProtection="1">
      <alignment horizontal="center" vertical="center"/>
      <protection hidden="1"/>
    </xf>
    <xf numFmtId="0" fontId="51" fillId="0" borderId="31" xfId="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32" xfId="0" applyFont="1" applyFill="1" applyBorder="1" applyAlignment="1" applyProtection="1">
      <alignment vertical="center"/>
      <protection hidden="1"/>
    </xf>
    <xf numFmtId="0" fontId="49" fillId="0" borderId="33" xfId="0" applyFont="1" applyFill="1" applyBorder="1" applyAlignment="1" applyProtection="1">
      <alignment horizontal="right" vertical="center"/>
      <protection hidden="1"/>
    </xf>
    <xf numFmtId="0" fontId="51" fillId="0" borderId="34" xfId="0" applyFont="1" applyFill="1" applyBorder="1" applyAlignment="1" applyProtection="1">
      <alignment horizontal="center" vertical="center"/>
      <protection hidden="1"/>
    </xf>
    <xf numFmtId="0" fontId="51" fillId="0" borderId="35" xfId="0" applyFont="1" applyFill="1" applyBorder="1" applyAlignment="1" applyProtection="1">
      <alignment horizontal="center" vertical="center"/>
      <protection hidden="1"/>
    </xf>
    <xf numFmtId="0" fontId="51" fillId="0" borderId="36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52" fillId="0" borderId="37" xfId="0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left" indent="1"/>
      <protection hidden="1"/>
    </xf>
    <xf numFmtId="0" fontId="48" fillId="0" borderId="0" xfId="0" applyFont="1" applyFill="1" applyAlignment="1" applyProtection="1">
      <alignment horizontal="right" indent="1"/>
      <protection hidden="1"/>
    </xf>
    <xf numFmtId="0" fontId="53" fillId="33" borderId="37" xfId="0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52" fillId="0" borderId="0" xfId="0" applyFont="1" applyFill="1" applyAlignment="1" applyProtection="1">
      <alignment/>
      <protection hidden="1"/>
    </xf>
    <xf numFmtId="0" fontId="48" fillId="0" borderId="38" xfId="0" applyFont="1" applyFill="1" applyBorder="1" applyAlignment="1" applyProtection="1">
      <alignment horizontal="left" indent="1"/>
      <protection hidden="1"/>
    </xf>
    <xf numFmtId="0" fontId="48" fillId="0" borderId="0" xfId="0" applyFont="1" applyFill="1" applyAlignment="1" applyProtection="1">
      <alignment horizontal="left" indent="1"/>
      <protection hidden="1"/>
    </xf>
    <xf numFmtId="0" fontId="48" fillId="0" borderId="39" xfId="0" applyFont="1" applyFill="1" applyBorder="1" applyAlignment="1" applyProtection="1">
      <alignment horizontal="left" indent="1"/>
      <protection hidden="1"/>
    </xf>
    <xf numFmtId="0" fontId="54" fillId="0" borderId="38" xfId="0" applyFont="1" applyFill="1" applyBorder="1" applyAlignment="1" applyProtection="1">
      <alignment horizontal="left" indent="1"/>
      <protection hidden="1"/>
    </xf>
    <xf numFmtId="0" fontId="54" fillId="0" borderId="0" xfId="0" applyFont="1" applyFill="1" applyAlignment="1" applyProtection="1">
      <alignment horizontal="left" indent="1"/>
      <protection hidden="1"/>
    </xf>
    <xf numFmtId="0" fontId="48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8" fillId="0" borderId="42" xfId="0" applyFont="1" applyFill="1" applyBorder="1" applyAlignment="1" applyProtection="1">
      <alignment horizontal="left" indent="1"/>
      <protection hidden="1"/>
    </xf>
    <xf numFmtId="0" fontId="48" fillId="0" borderId="43" xfId="0" applyFont="1" applyFill="1" applyBorder="1" applyAlignment="1" applyProtection="1">
      <alignment horizontal="left" indent="1"/>
      <protection hidden="1"/>
    </xf>
    <xf numFmtId="0" fontId="48" fillId="0" borderId="44" xfId="0" applyFont="1" applyFill="1" applyBorder="1" applyAlignment="1" applyProtection="1">
      <alignment horizontal="left" indent="1"/>
      <protection hidden="1"/>
    </xf>
    <xf numFmtId="0" fontId="48" fillId="0" borderId="45" xfId="0" applyFont="1" applyFill="1" applyBorder="1" applyAlignment="1" applyProtection="1">
      <alignment horizontal="left" indent="1"/>
      <protection hidden="1"/>
    </xf>
    <xf numFmtId="0" fontId="48" fillId="0" borderId="46" xfId="0" applyFont="1" applyFill="1" applyBorder="1" applyAlignment="1" applyProtection="1">
      <alignment horizontal="center"/>
      <protection hidden="1"/>
    </xf>
    <xf numFmtId="0" fontId="48" fillId="0" borderId="47" xfId="0" applyFont="1" applyFill="1" applyBorder="1" applyAlignment="1" applyProtection="1">
      <alignment horizontal="left" indent="1"/>
      <protection hidden="1"/>
    </xf>
    <xf numFmtId="0" fontId="47" fillId="0" borderId="48" xfId="0" applyFont="1" applyFill="1" applyBorder="1" applyAlignment="1" applyProtection="1">
      <alignment/>
      <protection hidden="1"/>
    </xf>
    <xf numFmtId="0" fontId="48" fillId="0" borderId="49" xfId="0" applyFont="1" applyFill="1" applyBorder="1" applyAlignment="1" applyProtection="1">
      <alignment horizontal="center"/>
      <protection hidden="1"/>
    </xf>
    <xf numFmtId="0" fontId="48" fillId="0" borderId="48" xfId="0" applyFont="1" applyFill="1" applyBorder="1" applyAlignment="1" applyProtection="1">
      <alignment horizontal="left" indent="1"/>
      <protection hidden="1"/>
    </xf>
    <xf numFmtId="0" fontId="48" fillId="0" borderId="48" xfId="0" applyFont="1" applyFill="1" applyBorder="1" applyAlignment="1" applyProtection="1">
      <alignment horizontal="center"/>
      <protection hidden="1"/>
    </xf>
    <xf numFmtId="0" fontId="48" fillId="0" borderId="50" xfId="0" applyFont="1" applyFill="1" applyBorder="1" applyAlignment="1" applyProtection="1">
      <alignment horizontal="center"/>
      <protection hidden="1"/>
    </xf>
    <xf numFmtId="0" fontId="48" fillId="0" borderId="51" xfId="0" applyFont="1" applyFill="1" applyBorder="1" applyAlignment="1" applyProtection="1">
      <alignment horizontal="center"/>
      <protection hidden="1"/>
    </xf>
    <xf numFmtId="164" fontId="48" fillId="0" borderId="5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22" xfId="0" applyFont="1" applyFill="1" applyBorder="1" applyAlignment="1" applyProtection="1">
      <alignment horizontal="center" vertical="center"/>
      <protection hidden="1" locked="0"/>
    </xf>
    <xf numFmtId="164" fontId="48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5" fillId="0" borderId="53" xfId="0" applyFont="1" applyFill="1" applyBorder="1" applyAlignment="1" applyProtection="1">
      <alignment horizontal="center" vertical="center"/>
      <protection hidden="1" locked="0"/>
    </xf>
    <xf numFmtId="0" fontId="47" fillId="0" borderId="54" xfId="0" applyFont="1" applyFill="1" applyBorder="1" applyAlignment="1" applyProtection="1">
      <alignment horizontal="left" indent="1"/>
      <protection hidden="1"/>
    </xf>
    <xf numFmtId="0" fontId="47" fillId="0" borderId="55" xfId="0" applyFont="1" applyFill="1" applyBorder="1" applyAlignment="1" applyProtection="1">
      <alignment horizontal="left" wrapText="1" indent="1"/>
      <protection hidden="1"/>
    </xf>
    <xf numFmtId="0" fontId="47" fillId="0" borderId="56" xfId="0" applyFont="1" applyFill="1" applyBorder="1" applyAlignment="1" applyProtection="1">
      <alignment horizontal="left" wrapText="1" indent="1"/>
      <protection hidden="1"/>
    </xf>
    <xf numFmtId="0" fontId="48" fillId="0" borderId="57" xfId="0" applyFont="1" applyFill="1" applyBorder="1" applyAlignment="1" applyProtection="1">
      <alignment/>
      <protection hidden="1"/>
    </xf>
    <xf numFmtId="0" fontId="48" fillId="0" borderId="57" xfId="0" applyFont="1" applyFill="1" applyBorder="1" applyAlignment="1" applyProtection="1">
      <alignment horizontal="right"/>
      <protection hidden="1"/>
    </xf>
    <xf numFmtId="0" fontId="47" fillId="0" borderId="58" xfId="0" applyFont="1" applyFill="1" applyBorder="1" applyAlignment="1" applyProtection="1">
      <alignment/>
      <protection hidden="1" locked="0"/>
    </xf>
    <xf numFmtId="0" fontId="48" fillId="0" borderId="59" xfId="0" applyFont="1" applyFill="1" applyBorder="1" applyAlignment="1" applyProtection="1">
      <alignment horizontal="left" vertical="center"/>
      <protection hidden="1" locked="0"/>
    </xf>
    <xf numFmtId="0" fontId="48" fillId="0" borderId="60" xfId="0" applyFont="1" applyFill="1" applyBorder="1" applyAlignment="1" applyProtection="1">
      <alignment horizontal="left" vertical="center"/>
      <protection hidden="1" locked="0"/>
    </xf>
    <xf numFmtId="0" fontId="56" fillId="0" borderId="58" xfId="0" applyFont="1" applyFill="1" applyBorder="1" applyAlignment="1" applyProtection="1">
      <alignment horizontal="left" indent="1"/>
      <protection hidden="1" locked="0"/>
    </xf>
    <xf numFmtId="0" fontId="48" fillId="0" borderId="61" xfId="0" applyFont="1" applyFill="1" applyBorder="1" applyAlignment="1" applyProtection="1">
      <alignment horizontal="left" vertical="center"/>
      <protection hidden="1" locked="0"/>
    </xf>
    <xf numFmtId="0" fontId="47" fillId="0" borderId="62" xfId="0" applyFont="1" applyFill="1" applyBorder="1" applyAlignment="1" applyProtection="1">
      <alignment/>
      <protection hidden="1" locked="0"/>
    </xf>
    <xf numFmtId="0" fontId="49" fillId="0" borderId="37" xfId="0" applyFont="1" applyFill="1" applyBorder="1" applyAlignment="1" applyProtection="1">
      <alignment horizontal="center" vertical="center"/>
      <protection hidden="1"/>
    </xf>
    <xf numFmtId="0" fontId="47" fillId="0" borderId="63" xfId="0" applyFont="1" applyFill="1" applyBorder="1" applyAlignment="1" applyProtection="1">
      <alignment horizontal="left" indent="1"/>
      <protection hidden="1" locked="0"/>
    </xf>
    <xf numFmtId="0" fontId="47" fillId="0" borderId="64" xfId="0" applyFont="1" applyFill="1" applyBorder="1" applyAlignment="1" applyProtection="1">
      <alignment horizontal="left" indent="1"/>
      <protection hidden="1"/>
    </xf>
    <xf numFmtId="0" fontId="47" fillId="0" borderId="57" xfId="0" applyFont="1" applyFill="1" applyBorder="1" applyAlignment="1" applyProtection="1">
      <alignment horizontal="left" indent="1"/>
      <protection hidden="1"/>
    </xf>
    <xf numFmtId="0" fontId="47" fillId="0" borderId="65" xfId="0" applyFont="1" applyFill="1" applyBorder="1" applyAlignment="1" applyProtection="1">
      <alignment horizontal="left" indent="1"/>
      <protection hidden="1"/>
    </xf>
    <xf numFmtId="0" fontId="48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55" xfId="0" applyFont="1" applyFill="1" applyBorder="1" applyAlignment="1" applyProtection="1">
      <alignment horizontal="left" vertical="top" wrapText="1" indent="1"/>
      <protection hidden="1" locked="0"/>
    </xf>
    <xf numFmtId="0" fontId="48" fillId="0" borderId="56" xfId="0" applyFont="1" applyFill="1" applyBorder="1" applyAlignment="1" applyProtection="1">
      <alignment horizontal="left" vertical="top" wrapText="1" indent="1"/>
      <protection hidden="1" locked="0"/>
    </xf>
    <xf numFmtId="0" fontId="56" fillId="0" borderId="58" xfId="0" applyFont="1" applyFill="1" applyBorder="1" applyAlignment="1" applyProtection="1">
      <alignment/>
      <protection hidden="1" locked="0"/>
    </xf>
    <xf numFmtId="0" fontId="56" fillId="0" borderId="58" xfId="0" applyFont="1" applyFill="1" applyBorder="1" applyAlignment="1" applyProtection="1">
      <alignment horizontal="center"/>
      <protection hidden="1" locked="0"/>
    </xf>
    <xf numFmtId="0" fontId="56" fillId="0" borderId="62" xfId="0" applyFont="1" applyFill="1" applyBorder="1" applyAlignment="1" applyProtection="1">
      <alignment horizontal="center"/>
      <protection hidden="1" locked="0"/>
    </xf>
    <xf numFmtId="0" fontId="50" fillId="0" borderId="66" xfId="0" applyFont="1" applyFill="1" applyBorder="1" applyAlignment="1" applyProtection="1">
      <alignment horizontal="left" vertical="center" indent="1"/>
      <protection hidden="1" locked="0"/>
    </xf>
    <xf numFmtId="0" fontId="50" fillId="0" borderId="67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center" indent="1"/>
      <protection hidden="1" locked="0"/>
    </xf>
    <xf numFmtId="0" fontId="50" fillId="0" borderId="69" xfId="0" applyFont="1" applyFill="1" applyBorder="1" applyAlignment="1" applyProtection="1">
      <alignment horizontal="left" vertical="center" indent="1"/>
      <protection hidden="1" locked="0"/>
    </xf>
    <xf numFmtId="0" fontId="50" fillId="0" borderId="68" xfId="0" applyFont="1" applyFill="1" applyBorder="1" applyAlignment="1" applyProtection="1">
      <alignment horizontal="left" vertical="top" indent="1"/>
      <protection hidden="1" locked="0"/>
    </xf>
    <xf numFmtId="0" fontId="50" fillId="0" borderId="69" xfId="0" applyFont="1" applyFill="1" applyBorder="1" applyAlignment="1" applyProtection="1">
      <alignment horizontal="left" vertical="top" indent="1"/>
      <protection hidden="1" locked="0"/>
    </xf>
    <xf numFmtId="0" fontId="50" fillId="0" borderId="70" xfId="0" applyFont="1" applyFill="1" applyBorder="1" applyAlignment="1" applyProtection="1">
      <alignment horizontal="left" vertical="top" indent="1"/>
      <protection hidden="1" locked="0"/>
    </xf>
    <xf numFmtId="0" fontId="50" fillId="0" borderId="71" xfId="0" applyFont="1" applyFill="1" applyBorder="1" applyAlignment="1" applyProtection="1">
      <alignment horizontal="left" vertical="top" indent="1"/>
      <protection hidden="1" locked="0"/>
    </xf>
    <xf numFmtId="165" fontId="56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47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52" fillId="0" borderId="74" xfId="0" applyFont="1" applyFill="1" applyBorder="1" applyAlignment="1" applyProtection="1">
      <alignment horizontal="center" vertical="center"/>
      <protection hidden="1"/>
    </xf>
    <xf numFmtId="0" fontId="52" fillId="0" borderId="75" xfId="0" applyFont="1" applyFill="1" applyBorder="1" applyAlignment="1" applyProtection="1">
      <alignment horizontal="center" vertical="center"/>
      <protection hidden="1"/>
    </xf>
    <xf numFmtId="0" fontId="48" fillId="0" borderId="66" xfId="0" applyFont="1" applyFill="1" applyBorder="1" applyAlignment="1" applyProtection="1">
      <alignment horizontal="left" wrapText="1" indent="1"/>
      <protection hidden="1"/>
    </xf>
    <xf numFmtId="0" fontId="47" fillId="0" borderId="67" xfId="0" applyFont="1" applyFill="1" applyBorder="1" applyAlignment="1" applyProtection="1">
      <alignment horizontal="left" indent="1"/>
      <protection hidden="1"/>
    </xf>
    <xf numFmtId="0" fontId="48" fillId="0" borderId="76" xfId="0" applyFont="1" applyFill="1" applyBorder="1" applyAlignment="1" applyProtection="1">
      <alignment horizontal="left" indent="1"/>
      <protection hidden="1"/>
    </xf>
    <xf numFmtId="0" fontId="47" fillId="0" borderId="77" xfId="0" applyFont="1" applyFill="1" applyBorder="1" applyAlignment="1" applyProtection="1">
      <alignment horizontal="left" indent="1"/>
      <protection hidden="1"/>
    </xf>
    <xf numFmtId="0" fontId="53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2" xfId="0" applyFont="1" applyFill="1" applyBorder="1" applyAlignment="1" applyProtection="1">
      <alignment horizontal="left" vertical="center" indent="1"/>
      <protection hidden="1" locked="0"/>
    </xf>
    <xf numFmtId="0" fontId="57" fillId="33" borderId="33" xfId="0" applyFont="1" applyFill="1" applyBorder="1" applyAlignment="1" applyProtection="1">
      <alignment horizontal="left" vertical="center" indent="1"/>
      <protection hidden="1" locked="0"/>
    </xf>
    <xf numFmtId="0" fontId="50" fillId="0" borderId="58" xfId="0" applyFont="1" applyFill="1" applyBorder="1" applyAlignment="1" applyProtection="1">
      <alignment horizontal="left" indent="1"/>
      <protection hidden="1" locked="0"/>
    </xf>
    <xf numFmtId="0" fontId="48" fillId="0" borderId="0" xfId="0" applyFont="1" applyFill="1" applyAlignment="1" applyProtection="1">
      <alignment horizontal="right"/>
      <protection hidden="1"/>
    </xf>
    <xf numFmtId="0" fontId="50" fillId="0" borderId="58" xfId="0" applyFont="1" applyFill="1" applyBorder="1" applyAlignment="1" applyProtection="1">
      <alignment horizontal="center"/>
      <protection hidden="1" locked="0"/>
    </xf>
    <xf numFmtId="0" fontId="54" fillId="0" borderId="0" xfId="0" applyFont="1" applyFill="1" applyAlignment="1" applyProtection="1">
      <alignment vertical="center" wrapText="1"/>
      <protection hidden="1"/>
    </xf>
    <xf numFmtId="0" fontId="54" fillId="0" borderId="78" xfId="0" applyFont="1" applyFill="1" applyBorder="1" applyAlignment="1" applyProtection="1">
      <alignment vertical="center" wrapText="1"/>
      <protection hidden="1"/>
    </xf>
    <xf numFmtId="0" fontId="58" fillId="0" borderId="0" xfId="0" applyFont="1" applyFill="1" applyAlignment="1" applyProtection="1">
      <alignment horizontal="center"/>
      <protection hidden="1"/>
    </xf>
    <xf numFmtId="0" fontId="48" fillId="0" borderId="74" xfId="0" applyFont="1" applyFill="1" applyBorder="1" applyAlignment="1" applyProtection="1">
      <alignment horizontal="center" vertical="center" wrapText="1"/>
      <protection hidden="1"/>
    </xf>
    <xf numFmtId="0" fontId="48" fillId="0" borderId="75" xfId="0" applyFont="1" applyFill="1" applyBorder="1" applyAlignment="1" applyProtection="1">
      <alignment horizontal="center" vertical="center" wrapText="1"/>
      <protection hidden="1"/>
    </xf>
    <xf numFmtId="0" fontId="48" fillId="0" borderId="79" xfId="0" applyFont="1" applyFill="1" applyBorder="1" applyAlignment="1" applyProtection="1">
      <alignment horizontal="center"/>
      <protection hidden="1"/>
    </xf>
    <xf numFmtId="0" fontId="48" fillId="0" borderId="80" xfId="0" applyFont="1" applyFill="1" applyBorder="1" applyAlignment="1" applyProtection="1">
      <alignment horizontal="center"/>
      <protection hidden="1"/>
    </xf>
    <xf numFmtId="0" fontId="48" fillId="0" borderId="81" xfId="0" applyFont="1" applyFill="1" applyBorder="1" applyAlignment="1" applyProtection="1">
      <alignment horizontal="center"/>
      <protection hidden="1"/>
    </xf>
    <xf numFmtId="0" fontId="48" fillId="0" borderId="82" xfId="0" applyFont="1" applyFill="1" applyBorder="1" applyAlignment="1" applyProtection="1">
      <alignment horizontal="center"/>
      <protection hidden="1"/>
    </xf>
    <xf numFmtId="0" fontId="48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561975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PageLayoutView="0" workbookViewId="0" topLeftCell="A1">
      <selection activeCell="A10" sqref="A10:B11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2:3" ht="6" customHeight="1">
      <c r="B2" s="111"/>
      <c r="C2" s="111"/>
    </row>
    <row r="3" spans="1:19" ht="19.5" customHeight="1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ht="4.5" customHeight="1"/>
    <row r="5" spans="1:19" ht="25.5" customHeight="1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75" customHeight="1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166</v>
      </c>
      <c r="E8" s="12">
        <v>53</v>
      </c>
      <c r="F8" s="12">
        <v>5</v>
      </c>
      <c r="G8" s="13">
        <f>IF(AND(ISBLANK(D8),ISBLANK(E8)),"",D8+E8)</f>
        <v>219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157</v>
      </c>
      <c r="O8" s="12">
        <v>51</v>
      </c>
      <c r="P8" s="12">
        <v>7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169</v>
      </c>
      <c r="E9" s="18">
        <v>69</v>
      </c>
      <c r="F9" s="18">
        <v>1</v>
      </c>
      <c r="G9" s="19">
        <f>IF(AND(ISBLANK(D9),ISBLANK(E9)),"",D9+E9)</f>
        <v>238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114</v>
      </c>
      <c r="O9" s="18">
        <v>79</v>
      </c>
      <c r="P9" s="18">
        <v>0</v>
      </c>
      <c r="Q9" s="19">
        <f>IF(AND(ISBLANK(N9),ISBLANK(O9)),"",N9+O9)</f>
        <v>193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92" t="s">
        <v>24</v>
      </c>
      <c r="L10" s="9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94"/>
      <c r="B11" s="9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98">
        <f>IF(ISNUMBER($I11),1-$I11,"")</f>
        <v>0</v>
      </c>
    </row>
    <row r="12" spans="1:19" ht="15.75" customHeight="1">
      <c r="A12" s="96">
        <v>10517</v>
      </c>
      <c r="B12" s="97"/>
      <c r="C12" s="26" t="s">
        <v>18</v>
      </c>
      <c r="D12" s="27">
        <f>IF(ISNUMBER($G12),SUM(D8:D11),"")</f>
        <v>335</v>
      </c>
      <c r="E12" s="28">
        <f>IF(ISNUMBER($G12),SUM(E8:E11),"")</f>
        <v>122</v>
      </c>
      <c r="F12" s="28">
        <f>IF(ISNUMBER($G12),SUM(F8:F11),"")</f>
        <v>6</v>
      </c>
      <c r="G12" s="29">
        <f>IF(SUM($G8:$G11)+SUM($Q8:$Q11)&gt;0,SUM(G8:G11),"")</f>
        <v>457</v>
      </c>
      <c r="H12" s="27">
        <f>IF(ISNUMBER($G12),SUM(H8:H11),"")</f>
        <v>2</v>
      </c>
      <c r="I12" s="99"/>
      <c r="K12" s="96">
        <v>23863</v>
      </c>
      <c r="L12" s="97"/>
      <c r="M12" s="26" t="s">
        <v>18</v>
      </c>
      <c r="N12" s="27">
        <f>IF(ISNUMBER($G12),SUM(N8:N11),"")</f>
        <v>271</v>
      </c>
      <c r="O12" s="28">
        <f>IF(ISNUMBER($G12),SUM(O8:O11),"")</f>
        <v>130</v>
      </c>
      <c r="P12" s="28">
        <f>IF(ISNUMBER($G12),SUM(P8:P11),"")</f>
        <v>7</v>
      </c>
      <c r="Q12" s="29">
        <f>IF(SUM($G8:$G11)+SUM($Q8:$Q11)&gt;0,SUM(Q8:Q11),"")</f>
        <v>401</v>
      </c>
      <c r="R12" s="27">
        <f>IF(ISNUMBER($G12),SUM(R8:R11),"")</f>
        <v>0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123</v>
      </c>
      <c r="E13" s="12">
        <v>81</v>
      </c>
      <c r="F13" s="12">
        <v>1</v>
      </c>
      <c r="G13" s="13">
        <f>IF(AND(ISBLANK(D13),ISBLANK(E13)),"",D13+E13)</f>
        <v>204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125</v>
      </c>
      <c r="O13" s="12">
        <v>77</v>
      </c>
      <c r="P13" s="12">
        <v>7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167</v>
      </c>
      <c r="E14" s="18">
        <v>89</v>
      </c>
      <c r="F14" s="18">
        <v>1</v>
      </c>
      <c r="G14" s="19">
        <f>IF(AND(ISBLANK(D14),ISBLANK(E14)),"",D14+E14)</f>
        <v>256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122</v>
      </c>
      <c r="O14" s="18">
        <v>60</v>
      </c>
      <c r="P14" s="18">
        <v>5</v>
      </c>
      <c r="Q14" s="19">
        <f>IF(AND(ISBLANK(N14),ISBLANK(O14)),"",N14+O14)</f>
        <v>182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92" t="s">
        <v>28</v>
      </c>
      <c r="L15" s="9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94"/>
      <c r="B16" s="9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98">
        <f>IF(ISNUMBER($I16),1-$I16,"")</f>
        <v>0</v>
      </c>
    </row>
    <row r="17" spans="1:19" ht="15.75" customHeight="1">
      <c r="A17" s="96">
        <v>10564</v>
      </c>
      <c r="B17" s="97"/>
      <c r="C17" s="26" t="s">
        <v>18</v>
      </c>
      <c r="D17" s="27">
        <f>IF(ISNUMBER($G17),SUM(D13:D16),"")</f>
        <v>290</v>
      </c>
      <c r="E17" s="28">
        <f>IF(ISNUMBER($G17),SUM(E13:E16),"")</f>
        <v>170</v>
      </c>
      <c r="F17" s="28">
        <f>IF(ISNUMBER($G17),SUM(F13:F16),"")</f>
        <v>2</v>
      </c>
      <c r="G17" s="29">
        <f>IF(SUM($G13:$G16)+SUM($Q13:$Q16)&gt;0,SUM(G13:G16),"")</f>
        <v>460</v>
      </c>
      <c r="H17" s="27">
        <f>IF(ISNUMBER($G17),SUM(H13:H16),"")</f>
        <v>2</v>
      </c>
      <c r="I17" s="99"/>
      <c r="K17" s="96">
        <v>11204</v>
      </c>
      <c r="L17" s="97"/>
      <c r="M17" s="26" t="s">
        <v>18</v>
      </c>
      <c r="N17" s="27">
        <f>IF(ISNUMBER($G17),SUM(N13:N16),"")</f>
        <v>247</v>
      </c>
      <c r="O17" s="28">
        <f>IF(ISNUMBER($G17),SUM(O13:O16),"")</f>
        <v>137</v>
      </c>
      <c r="P17" s="28">
        <f>IF(ISNUMBER($G17),SUM(P13:P16),"")</f>
        <v>12</v>
      </c>
      <c r="Q17" s="29">
        <f>IF(SUM($G13:$G16)+SUM($Q13:$Q16)&gt;0,SUM(Q13:Q16),"")</f>
        <v>384</v>
      </c>
      <c r="R17" s="27">
        <f>IF(ISNUMBER($G17),SUM(R13:R16),"")</f>
        <v>0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147</v>
      </c>
      <c r="E18" s="12">
        <v>57</v>
      </c>
      <c r="F18" s="12">
        <v>5</v>
      </c>
      <c r="G18" s="13">
        <f>IF(AND(ISBLANK(D18),ISBLANK(E18)),"",D18+E18)</f>
        <v>204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134</v>
      </c>
      <c r="O18" s="12">
        <v>45</v>
      </c>
      <c r="P18" s="12">
        <v>8</v>
      </c>
      <c r="Q18" s="13">
        <f>IF(AND(ISBLANK(N18),ISBLANK(O18)),"",N18+O18)</f>
        <v>179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145</v>
      </c>
      <c r="E19" s="18">
        <v>66</v>
      </c>
      <c r="F19" s="18">
        <v>3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133</v>
      </c>
      <c r="O19" s="18">
        <v>44</v>
      </c>
      <c r="P19" s="18">
        <v>10</v>
      </c>
      <c r="Q19" s="19">
        <f>IF(AND(ISBLANK(N19),ISBLANK(O19)),"",N19+O19)</f>
        <v>177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92" t="s">
        <v>32</v>
      </c>
      <c r="L20" s="9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94"/>
      <c r="B21" s="9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98">
        <f>IF(ISNUMBER(H22),(SIGN(1000*($H22-$R22)+$G22-$Q22)+1)/2,"")</f>
        <v>1</v>
      </c>
      <c r="K21" s="94"/>
      <c r="L21" s="9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98">
        <f>IF(ISNUMBER($I21),1-$I21,"")</f>
        <v>0</v>
      </c>
    </row>
    <row r="22" spans="1:19" ht="15.75" customHeight="1">
      <c r="A22" s="96">
        <v>25079</v>
      </c>
      <c r="B22" s="97"/>
      <c r="C22" s="26" t="s">
        <v>18</v>
      </c>
      <c r="D22" s="27">
        <f>IF(ISNUMBER($G22),SUM(D18:D21),"")</f>
        <v>292</v>
      </c>
      <c r="E22" s="28">
        <f>IF(ISNUMBER($G22),SUM(E18:E21),"")</f>
        <v>123</v>
      </c>
      <c r="F22" s="28">
        <f>IF(ISNUMBER($G22),SUM(F18:F21),"")</f>
        <v>8</v>
      </c>
      <c r="G22" s="29">
        <f>IF(SUM($G18:$G21)+SUM($Q18:$Q21)&gt;0,SUM(G18:G21),"")</f>
        <v>415</v>
      </c>
      <c r="H22" s="27">
        <f>IF(ISNUMBER($G22),SUM(H18:H21),"")</f>
        <v>2</v>
      </c>
      <c r="I22" s="99"/>
      <c r="K22" s="96">
        <v>27494</v>
      </c>
      <c r="L22" s="97"/>
      <c r="M22" s="26" t="s">
        <v>18</v>
      </c>
      <c r="N22" s="27">
        <f>IF(ISNUMBER($G22),SUM(N18:N21),"")</f>
        <v>267</v>
      </c>
      <c r="O22" s="28">
        <f>IF(ISNUMBER($G22),SUM(O18:O21),"")</f>
        <v>89</v>
      </c>
      <c r="P22" s="28">
        <f>IF(ISNUMBER($G22),SUM(P18:P21),"")</f>
        <v>18</v>
      </c>
      <c r="Q22" s="29">
        <f>IF(SUM($G18:$G21)+SUM($Q18:$Q21)&gt;0,SUM(Q18:Q21),"")</f>
        <v>356</v>
      </c>
      <c r="R22" s="27">
        <f>IF(ISNUMBER($G22),SUM(R18:R21),"")</f>
        <v>0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157</v>
      </c>
      <c r="E23" s="12">
        <v>63</v>
      </c>
      <c r="F23" s="12">
        <v>4</v>
      </c>
      <c r="G23" s="13">
        <f>IF(AND(ISBLANK(D23),ISBLANK(E23)),"",D23+E23)</f>
        <v>220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123</v>
      </c>
      <c r="O23" s="12">
        <v>51</v>
      </c>
      <c r="P23" s="12">
        <v>8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150</v>
      </c>
      <c r="E24" s="18">
        <v>63</v>
      </c>
      <c r="F24" s="18">
        <v>1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140</v>
      </c>
      <c r="O24" s="18">
        <v>35</v>
      </c>
      <c r="P24" s="18">
        <v>10</v>
      </c>
      <c r="Q24" s="19">
        <f>IF(AND(ISBLANK(N24),ISBLANK(O24)),"",N24+O24)</f>
        <v>175</v>
      </c>
      <c r="R24" s="20">
        <f>IF(ISNUMBER($H24),1-$H24,"")</f>
        <v>0</v>
      </c>
      <c r="S24" s="15"/>
    </row>
    <row r="25" spans="1:19" ht="12.75" customHeight="1">
      <c r="A25" s="92" t="s">
        <v>35</v>
      </c>
      <c r="B25" s="9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92" t="s">
        <v>36</v>
      </c>
      <c r="L25" s="9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94"/>
      <c r="B26" s="9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  <v>0</v>
      </c>
    </row>
    <row r="27" spans="1:19" ht="15.75" customHeight="1">
      <c r="A27" s="96">
        <v>16815</v>
      </c>
      <c r="B27" s="97"/>
      <c r="C27" s="26" t="s">
        <v>18</v>
      </c>
      <c r="D27" s="27">
        <f>IF(ISNUMBER($G27),SUM(D23:D26),"")</f>
        <v>307</v>
      </c>
      <c r="E27" s="28">
        <f>IF(ISNUMBER($G27),SUM(E23:E26),"")</f>
        <v>126</v>
      </c>
      <c r="F27" s="28">
        <f>IF(ISNUMBER($G27),SUM(F23:F26),"")</f>
        <v>5</v>
      </c>
      <c r="G27" s="29">
        <f>IF(SUM($G23:$G26)+SUM($Q23:$Q26)&gt;0,SUM(G23:G26),"")</f>
        <v>433</v>
      </c>
      <c r="H27" s="27">
        <f>IF(ISNUMBER($G27),SUM(H23:H26),"")</f>
        <v>2</v>
      </c>
      <c r="I27" s="99"/>
      <c r="K27" s="96">
        <v>23299</v>
      </c>
      <c r="L27" s="97"/>
      <c r="M27" s="26" t="s">
        <v>18</v>
      </c>
      <c r="N27" s="27">
        <f>IF(ISNUMBER($G27),SUM(N23:N26),"")</f>
        <v>263</v>
      </c>
      <c r="O27" s="28">
        <f>IF(ISNUMBER($G27),SUM(O23:O26),"")</f>
        <v>86</v>
      </c>
      <c r="P27" s="28">
        <f>IF(ISNUMBER($G27),SUM(P23:P26),"")</f>
        <v>18</v>
      </c>
      <c r="Q27" s="29">
        <f>IF(SUM($G23:$G26)+SUM($Q23:$Q26)&gt;0,SUM(Q23:Q26),"")</f>
        <v>349</v>
      </c>
      <c r="R27" s="27">
        <f>IF(ISNUMBER($G27),SUM(R23:R26),"")</f>
        <v>0</v>
      </c>
      <c r="S27" s="99"/>
    </row>
    <row r="28" spans="1:19" ht="12.75" customHeight="1">
      <c r="A28" s="88" t="s">
        <v>37</v>
      </c>
      <c r="B28" s="89"/>
      <c r="C28" s="10">
        <v>1</v>
      </c>
      <c r="D28" s="11">
        <v>134</v>
      </c>
      <c r="E28" s="12">
        <v>36</v>
      </c>
      <c r="F28" s="12">
        <v>10</v>
      </c>
      <c r="G28" s="13">
        <f>IF(AND(ISBLANK(D28),ISBLANK(E28)),"",D28+E28)</f>
        <v>170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151</v>
      </c>
      <c r="O28" s="12">
        <v>43</v>
      </c>
      <c r="P28" s="12">
        <v>7</v>
      </c>
      <c r="Q28" s="13">
        <f>IF(AND(ISBLANK(N28),ISBLANK(O28)),"",N28+O28)</f>
        <v>194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133</v>
      </c>
      <c r="E29" s="18">
        <v>35</v>
      </c>
      <c r="F29" s="18">
        <v>9</v>
      </c>
      <c r="G29" s="19">
        <f>IF(AND(ISBLANK(D29),ISBLANK(E29)),"",D29+E29)</f>
        <v>168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150</v>
      </c>
      <c r="O29" s="18">
        <v>69</v>
      </c>
      <c r="P29" s="18">
        <v>1</v>
      </c>
      <c r="Q29" s="19">
        <f>IF(AND(ISBLANK(N29),ISBLANK(O29)),"",N29+O29)</f>
        <v>219</v>
      </c>
      <c r="R29" s="20">
        <f>IF(ISNUMBER($H29),1-$H29,"")</f>
        <v>1</v>
      </c>
      <c r="S29" s="15"/>
    </row>
    <row r="30" spans="1:19" ht="12.75" customHeight="1">
      <c r="A30" s="92" t="s">
        <v>39</v>
      </c>
      <c r="B30" s="9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92" t="s">
        <v>40</v>
      </c>
      <c r="L30" s="9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94"/>
      <c r="B31" s="9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  <v>0</v>
      </c>
      <c r="K31" s="94"/>
      <c r="L31" s="9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  <v>1</v>
      </c>
    </row>
    <row r="32" spans="1:19" ht="15.75" customHeight="1">
      <c r="A32" s="96">
        <v>19227</v>
      </c>
      <c r="B32" s="97"/>
      <c r="C32" s="26" t="s">
        <v>18</v>
      </c>
      <c r="D32" s="27">
        <f>IF(ISNUMBER($G32),SUM(D28:D31),"")</f>
        <v>267</v>
      </c>
      <c r="E32" s="28">
        <f>IF(ISNUMBER($G32),SUM(E28:E31),"")</f>
        <v>71</v>
      </c>
      <c r="F32" s="28">
        <f>IF(ISNUMBER($G32),SUM(F28:F31),"")</f>
        <v>19</v>
      </c>
      <c r="G32" s="29">
        <f>IF(SUM($G28:$G31)+SUM($Q28:$Q31)&gt;0,SUM(G28:G31),"")</f>
        <v>338</v>
      </c>
      <c r="H32" s="27">
        <f>IF(ISNUMBER($G32),SUM(H28:H31),"")</f>
        <v>0</v>
      </c>
      <c r="I32" s="99"/>
      <c r="K32" s="96">
        <v>26126</v>
      </c>
      <c r="L32" s="97"/>
      <c r="M32" s="26" t="s">
        <v>18</v>
      </c>
      <c r="N32" s="27">
        <f>IF(ISNUMBER($G32),SUM(N28:N31),"")</f>
        <v>301</v>
      </c>
      <c r="O32" s="28">
        <f>IF(ISNUMBER($G32),SUM(O28:O31),"")</f>
        <v>112</v>
      </c>
      <c r="P32" s="28">
        <f>IF(ISNUMBER($G32),SUM(P28:P31),"")</f>
        <v>8</v>
      </c>
      <c r="Q32" s="29">
        <f>IF(SUM($G28:$G31)+SUM($Q28:$Q31)&gt;0,SUM(Q28:Q31),"")</f>
        <v>413</v>
      </c>
      <c r="R32" s="27">
        <f>IF(ISNUMBER($G32),SUM(R28:R31),"")</f>
        <v>2</v>
      </c>
      <c r="S32" s="99"/>
    </row>
    <row r="33" spans="1:19" ht="12.75" customHeight="1">
      <c r="A33" s="88" t="s">
        <v>41</v>
      </c>
      <c r="B33" s="89"/>
      <c r="C33" s="10">
        <v>1</v>
      </c>
      <c r="D33" s="11">
        <v>149</v>
      </c>
      <c r="E33" s="12">
        <v>71</v>
      </c>
      <c r="F33" s="12">
        <v>3</v>
      </c>
      <c r="G33" s="13">
        <f>IF(AND(ISBLANK(D33),ISBLANK(E33)),"",D33+E33)</f>
        <v>220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136</v>
      </c>
      <c r="O33" s="12">
        <v>63</v>
      </c>
      <c r="P33" s="12">
        <v>3</v>
      </c>
      <c r="Q33" s="13">
        <f>IF(AND(ISBLANK(N33),ISBLANK(O33)),"",N33+O33)</f>
        <v>199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145</v>
      </c>
      <c r="E34" s="18">
        <v>80</v>
      </c>
      <c r="F34" s="18">
        <v>1</v>
      </c>
      <c r="G34" s="19">
        <f>IF(AND(ISBLANK(D34),ISBLANK(E34)),"",D34+E34)</f>
        <v>225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132</v>
      </c>
      <c r="O34" s="18">
        <v>61</v>
      </c>
      <c r="P34" s="18">
        <v>5</v>
      </c>
      <c r="Q34" s="19">
        <f>IF(AND(ISBLANK(N34),ISBLANK(O34)),"",N34+O34)</f>
        <v>193</v>
      </c>
      <c r="R34" s="20">
        <f>IF(ISNUMBER($H34),1-$H34,"")</f>
        <v>0</v>
      </c>
      <c r="S34" s="15"/>
    </row>
    <row r="35" spans="1:19" ht="12.75" customHeight="1">
      <c r="A35" s="92" t="s">
        <v>43</v>
      </c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92" t="s">
        <v>44</v>
      </c>
      <c r="L35" s="9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  <v>0</v>
      </c>
    </row>
    <row r="37" spans="1:19" ht="15.75" customHeight="1">
      <c r="A37" s="96">
        <v>10565</v>
      </c>
      <c r="B37" s="97"/>
      <c r="C37" s="26" t="s">
        <v>18</v>
      </c>
      <c r="D37" s="27">
        <f>IF(ISNUMBER($G37),SUM(D33:D36),"")</f>
        <v>294</v>
      </c>
      <c r="E37" s="28">
        <f>IF(ISNUMBER($G37),SUM(E33:E36),"")</f>
        <v>151</v>
      </c>
      <c r="F37" s="28">
        <f>IF(ISNUMBER($G37),SUM(F33:F36),"")</f>
        <v>4</v>
      </c>
      <c r="G37" s="29">
        <f>IF(SUM($G33:$G36)+SUM($Q33:$Q36)&gt;0,SUM(G33:G36),"")</f>
        <v>445</v>
      </c>
      <c r="H37" s="27">
        <f>IF(ISNUMBER($G37),SUM(H33:H36),"")</f>
        <v>2</v>
      </c>
      <c r="I37" s="99"/>
      <c r="K37" s="96">
        <v>23301</v>
      </c>
      <c r="L37" s="97"/>
      <c r="M37" s="26" t="s">
        <v>18</v>
      </c>
      <c r="N37" s="27">
        <f>IF(ISNUMBER($G37),SUM(N33:N36),"")</f>
        <v>268</v>
      </c>
      <c r="O37" s="28">
        <f>IF(ISNUMBER($G37),SUM(O33:O36),"")</f>
        <v>124</v>
      </c>
      <c r="P37" s="28">
        <f>IF(ISNUMBER($G37),SUM(P33:P36),"")</f>
        <v>8</v>
      </c>
      <c r="Q37" s="29">
        <f>IF(SUM($G33:$G36)+SUM($Q33:$Q36)&gt;0,SUM(Q33:Q36),"")</f>
        <v>392</v>
      </c>
      <c r="R37" s="27">
        <f>IF(ISNUMBER($G37),SUM(R33:R36),"")</f>
        <v>0</v>
      </c>
      <c r="S37" s="99"/>
    </row>
    <row r="38" ht="4.5" customHeight="1"/>
    <row r="39" spans="1:19" ht="19.5" customHeight="1">
      <c r="A39" s="30"/>
      <c r="B39" s="31"/>
      <c r="C39" s="32" t="s">
        <v>45</v>
      </c>
      <c r="D39" s="33">
        <f>IF(ISNUMBER($G39),SUM(D12,D17,D22,D27,D32,D37),"")</f>
        <v>1785</v>
      </c>
      <c r="E39" s="34">
        <f>IF(ISNUMBER($G39),SUM(E12,E17,E22,E27,E32,E37),"")</f>
        <v>763</v>
      </c>
      <c r="F39" s="34">
        <f>IF(ISNUMBER($G39),SUM(F12,F17,F22,F27,F32,F37),"")</f>
        <v>44</v>
      </c>
      <c r="G39" s="35">
        <f>IF(SUM($G$8:$G$37)+SUM($Q$8:$Q$37)&gt;0,SUM(G12,G17,G22,G27,G32,G37),"")</f>
        <v>2548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1617</v>
      </c>
      <c r="O39" s="34">
        <f>IF(ISNUMBER($G39),SUM(O12,O17,O22,O27,O32,O37),"")</f>
        <v>678</v>
      </c>
      <c r="P39" s="34">
        <f>IF(ISNUMBER($G39),SUM(P12,P17,P22,P27,P32,P37),"")</f>
        <v>71</v>
      </c>
      <c r="Q39" s="35">
        <f>IF(SUM($G$8:$G$37)+SUM($Q$8:$Q$37)&gt;0,SUM(Q12,Q17,Q22,Q27,Q32,Q37),"")</f>
        <v>2295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7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1</v>
      </c>
    </row>
    <row r="42" spans="1:19" ht="18" customHeight="1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Díly B – Holýšov D</v>
      </c>
    </row>
    <row r="46" spans="2:11" ht="19.5" customHeight="1">
      <c r="B46" s="2" t="s">
        <v>56</v>
      </c>
      <c r="C46" s="86" t="s">
        <v>57</v>
      </c>
      <c r="D46" s="86"/>
      <c r="I46" s="2" t="s">
        <v>58</v>
      </c>
      <c r="J46" s="86">
        <v>0</v>
      </c>
      <c r="K46" s="86"/>
    </row>
    <row r="47" spans="2:19" ht="19.5" customHeight="1">
      <c r="B47" s="2" t="s">
        <v>59</v>
      </c>
      <c r="C47" s="87" t="s">
        <v>60</v>
      </c>
      <c r="D47" s="87"/>
      <c r="I47" s="2" t="s">
        <v>61</v>
      </c>
      <c r="J47" s="87">
        <v>3</v>
      </c>
      <c r="K47" s="87"/>
      <c r="P47" s="2" t="s">
        <v>62</v>
      </c>
      <c r="Q47" s="85" t="s">
        <v>63</v>
      </c>
      <c r="R47" s="85"/>
      <c r="S47" s="85"/>
    </row>
    <row r="48" ht="9.75" customHeight="1"/>
    <row r="49" spans="1:19" ht="15" customHeight="1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65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19" ht="21" customHeight="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19" ht="21" customHeight="1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65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65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68" r:id="rId2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</cp:lastModifiedBy>
  <cp:lastPrinted>2024-03-02T07:17:35Z</cp:lastPrinted>
  <dcterms:created xsi:type="dcterms:W3CDTF">2005-07-26T20:23:27Z</dcterms:created>
  <dcterms:modified xsi:type="dcterms:W3CDTF">2024-03-02T07:19:52Z</dcterms:modified>
  <cp:category/>
  <cp:version/>
  <cp:contentType/>
  <cp:contentStatus/>
</cp:coreProperties>
</file>