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application/octet-stream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thumbnail.wmf" ContentType="image/x-w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160AA7E0-9E73-4D86-BC00-C8D34E3758D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N32" i="1"/>
  <c r="P32" i="1"/>
  <c r="F32" i="1"/>
  <c r="R32" i="1"/>
  <c r="E32" i="1"/>
  <c r="O32" i="1"/>
  <c r="H22" i="1"/>
  <c r="D22" i="1"/>
  <c r="N22" i="1"/>
  <c r="P22" i="1"/>
  <c r="F22" i="1"/>
  <c r="R22" i="1"/>
  <c r="E22" i="1"/>
  <c r="O22" i="1"/>
  <c r="H12" i="1"/>
  <c r="D12" i="1"/>
  <c r="G39" i="1"/>
  <c r="R12" i="1"/>
  <c r="E12" i="1"/>
  <c r="P12" i="1"/>
  <c r="F12" i="1"/>
  <c r="O12" i="1"/>
  <c r="N12" i="1"/>
  <c r="Q39" i="1"/>
  <c r="H37" i="1"/>
  <c r="D37" i="1"/>
  <c r="P37" i="1"/>
  <c r="O37" i="1"/>
  <c r="F37" i="1"/>
  <c r="R37" i="1"/>
  <c r="N37" i="1"/>
  <c r="E37" i="1"/>
  <c r="H27" i="1"/>
  <c r="D27" i="1"/>
  <c r="N27" i="1"/>
  <c r="P27" i="1"/>
  <c r="F27" i="1"/>
  <c r="R27" i="1"/>
  <c r="E27" i="1"/>
  <c r="O27" i="1"/>
  <c r="H17" i="1"/>
  <c r="I16" i="1" s="1"/>
  <c r="S16" i="1" s="1"/>
  <c r="D17" i="1"/>
  <c r="R17" i="1"/>
  <c r="N17" i="1"/>
  <c r="E17" i="1"/>
  <c r="P17" i="1"/>
  <c r="O17" i="1"/>
  <c r="F17" i="1"/>
  <c r="H39" i="1"/>
  <c r="R39" i="1"/>
  <c r="I26" i="1" l="1"/>
  <c r="S26" i="1" s="1"/>
  <c r="I36" i="1"/>
  <c r="S36" i="1" s="1"/>
  <c r="N39" i="1"/>
  <c r="F39" i="1"/>
  <c r="E39" i="1"/>
  <c r="P39" i="1"/>
  <c r="D39" i="1"/>
  <c r="O39" i="1"/>
  <c r="I11" i="1"/>
  <c r="S11" i="1" s="1"/>
  <c r="I21" i="1"/>
  <c r="S21" i="1" s="1"/>
  <c r="I31" i="1"/>
  <c r="S3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<sst xmlns="http://schemas.openxmlformats.org/spreadsheetml/2006/main" count="115" uniqueCount="54">
  <si>
    <t>Česká kuželkářská
asociace</t>
  </si>
  <si>
    <t>Zápis o utkání</t>
  </si>
  <si>
    <t xml:space="preserve">Kuželna:  </t>
  </si>
  <si>
    <t>Kuželky Holýšov</t>
  </si>
  <si>
    <t>Datum:  </t>
  </si>
  <si>
    <t>30.10.2021</t>
  </si>
  <si>
    <t>Domácí</t>
  </si>
  <si>
    <t xml:space="preserve"> Holýšov C</t>
  </si>
  <si>
    <t>Hosté</t>
  </si>
  <si>
    <t>Kdyně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</si>
  <si>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</si>
  <si>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</si>
  <si>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</si>
  <si>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</si>
  <si>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</si>
  <si>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</si>
  <si>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</si>
  <si>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</si>
  <si>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</si>
  <si>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</si>
  <si>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</si>
  <si>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nikdo nenastoupil</t>
  </si>
  <si>
    <t xml:space="preserve"> </t>
  </si>
  <si>
    <t>Celkový výkon družstva  </t>
  </si>
  <si>
    <t>Vedoucí družstva         Jméno:</t>
  </si>
  <si>
    <t>Horková Lucie</t>
  </si>
  <si>
    <t>Bodový zisk</t>
  </si>
  <si>
    <t>Löffelmannová Jaroslava</t>
  </si>
  <si>
    <t>Podpis:</t>
  </si>
  <si>
    <t>Rozhodčí</t>
  </si>
  <si>
    <t>Jméno:</t>
  </si>
  <si>
    <t>Stanislav Šlajer</t>
  </si>
  <si>
    <t>Číslo průkazu:</t>
  </si>
  <si>
    <t>P-0108</t>
  </si>
  <si>
    <t>Čas zahájení utkání:  </t>
  </si>
  <si>
    <t>14:00</t>
  </si>
  <si>
    <t>Teplota na kuželně:  </t>
  </si>
  <si>
    <t>Čas ukončení utkání:  </t>
  </si>
  <si>
    <t>15:00</t>
  </si>
  <si>
    <t>Počet diváků:  </t>
  </si>
  <si>
    <t>Platnost kolaudačního protokolu:  </t>
  </si>
  <si>
    <t>31.8.2023</t>
  </si>
  <si>
    <t>Připomínky k technickému stavu kuželny:</t>
  </si>
  <si>
    <t>Zápas se neodehrál, soupeř se nedostavil.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</si>
  <si>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</si>
  <si>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</si>
  <si>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</si>
  <si>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</si>
  <si>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</si>
  <si>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</si>
  <si>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</si>
  <si>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</si>
  <si>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</si>
  <si>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30.10.2021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</si>
</sst>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2" x14ac:knownFonts="1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Protection="1"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showRowColHeaders="0" tabSelected="1" workbookViewId="0">
      <selection activeCell="A2" sqref="A2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1:19" ht="6" customHeight="1" x14ac:dyDescent="0.2">
      <c r="B2" s="114"/>
      <c r="C2" s="114"/>
    </row>
    <row r="3" spans="1:19" ht="20.100000000000001" customHeight="1" x14ac:dyDescent="0.2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spans="1:19" ht="5.0999999999999996" customHeight="1" x14ac:dyDescent="0.2"/>
    <row r="5" spans="1:19" ht="12.95" customHeight="1" x14ac:dyDescent="0.2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95" customHeight="1" x14ac:dyDescent="0.2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</v>
      </c>
      <c r="E8" s="12">
        <v>0</v>
      </c>
      <c r="F8" s="12">
        <v>0</v>
      </c>
      <c r="G8" s="13">
        <f>IF(AND(ISBLANK(D8),ISBLANK(E8)),"",D8+E8)</f>
        <v>1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/>
      <c r="O8" s="12"/>
      <c r="P8" s="12"/>
      <c r="Q8" s="13" t="str">
        <f>IF(AND(ISBLANK(N8),ISBLANK(O8)),"",N8+O8)</f>
        <v/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</v>
      </c>
      <c r="E9" s="18">
        <v>0</v>
      </c>
      <c r="F9" s="18">
        <v>0</v>
      </c>
      <c r="G9" s="19">
        <f>IF(AND(ISBLANK(D9),ISBLANK(E9)),"",D9+E9)</f>
        <v>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/>
      <c r="O9" s="18"/>
      <c r="P9" s="18"/>
      <c r="Q9" s="19" t="str">
        <f>IF(AND(ISBLANK(N9),ISBLANK(O9)),"",N9+O9)</f>
        <v/>
      </c>
      <c r="R9" s="20">
        <f>IF(ISNUMBER($H9),1-$H9,"")</f>
        <v>0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22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1</v>
      </c>
      <c r="B12" s="97"/>
      <c r="C12" s="26" t="s">
        <v>18</v>
      </c>
      <c r="D12" s="27">
        <f>IF(ISNUMBER($G12),SUM(D8:D11),"")</f>
        <v>2</v>
      </c>
      <c r="E12" s="28">
        <f>IF(ISNUMBER($G12),SUM(E8:E11),"")</f>
        <v>0</v>
      </c>
      <c r="F12" s="28">
        <f>IF(ISNUMBER($G12),SUM(F8:F11),"")</f>
        <v>0</v>
      </c>
      <c r="G12" s="29">
        <f>IF(SUM($G8:$G11)+SUM($Q8:$Q11)&gt;0,SUM(G8:G11),"")</f>
        <v>2</v>
      </c>
      <c r="H12" s="27">
        <f>IF(ISNUMBER($G12),SUM(H8:H11),"")</f>
        <v>2</v>
      </c>
      <c r="I12" s="99"/>
      <c r="K12" s="96">
        <v>1</v>
      </c>
      <c r="L12" s="97"/>
      <c r="M12" s="26" t="s">
        <v>18</v>
      </c>
      <c r="N12" s="27">
        <f>IF(ISNUMBER($G12),SUM(N8:N11),"")</f>
        <v>0</v>
      </c>
      <c r="O12" s="28">
        <f>IF(ISNUMBER($G12),SUM(O8:O11),"")</f>
        <v>0</v>
      </c>
      <c r="P12" s="28">
        <f>IF(ISNUMBER($G12),SUM(P8:P11),"")</f>
        <v>0</v>
      </c>
      <c r="Q12" s="29">
        <f>IF(SUM($G8:$G11)+SUM($Q8:$Q11)&gt;0,SUM(Q8:Q11),"")</f>
        <v>0</v>
      </c>
      <c r="R12" s="27">
        <f>IF(ISNUMBER($G12),SUM(R8:R11),"")</f>
        <v>0</v>
      </c>
      <c r="S12" s="99"/>
    </row>
    <row r="13" spans="1:19" ht="12.95" customHeight="1" x14ac:dyDescent="0.2">
      <c r="A13" s="88" t="s">
        <v>21</v>
      </c>
      <c r="B13" s="89"/>
      <c r="C13" s="10">
        <v>1</v>
      </c>
      <c r="D13" s="11">
        <v>1</v>
      </c>
      <c r="E13" s="12">
        <v>0</v>
      </c>
      <c r="F13" s="12">
        <v>0</v>
      </c>
      <c r="G13" s="13">
        <f>IF(AND(ISBLANK(D13),ISBLANK(E13)),"",D13+E13)</f>
        <v>1</v>
      </c>
      <c r="H13" s="14">
        <f>IF(OR(ISNUMBER($G13),ISNUMBER($Q13)),(SIGN(N($G13)-N($Q13))+1)/2,"")</f>
        <v>1</v>
      </c>
      <c r="I13" s="15"/>
      <c r="K13" s="88" t="s">
        <v>21</v>
      </c>
      <c r="L13" s="89"/>
      <c r="M13" s="10">
        <v>1</v>
      </c>
      <c r="N13" s="11"/>
      <c r="O13" s="12"/>
      <c r="P13" s="12"/>
      <c r="Q13" s="13" t="str">
        <f>IF(AND(ISBLANK(N13),ISBLANK(O13)),"",N13+O13)</f>
        <v/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</v>
      </c>
      <c r="E14" s="18">
        <v>0</v>
      </c>
      <c r="F14" s="18">
        <v>0</v>
      </c>
      <c r="G14" s="19">
        <f>IF(AND(ISBLANK(D14),ISBLANK(E14)),"",D14+E14)</f>
        <v>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/>
      <c r="O14" s="18"/>
      <c r="P14" s="18"/>
      <c r="Q14" s="19" t="str">
        <f>IF(AND(ISBLANK(N14),ISBLANK(O14)),"",N14+O14)</f>
        <v/>
      </c>
      <c r="R14" s="20">
        <f>IF(ISNUMBER($H14),1-$H14,"")</f>
        <v>0</v>
      </c>
      <c r="S14" s="15"/>
    </row>
    <row r="15" spans="1:19" ht="12.95" customHeight="1" x14ac:dyDescent="0.2">
      <c r="A15" s="92" t="s">
        <v>22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22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1</v>
      </c>
      <c r="B17" s="97"/>
      <c r="C17" s="26" t="s">
        <v>18</v>
      </c>
      <c r="D17" s="27">
        <f>IF(ISNUMBER($G17),SUM(D13:D16),"")</f>
        <v>2</v>
      </c>
      <c r="E17" s="28">
        <f>IF(ISNUMBER($G17),SUM(E13:E16),"")</f>
        <v>0</v>
      </c>
      <c r="F17" s="28">
        <f>IF(ISNUMBER($G17),SUM(F13:F16),"")</f>
        <v>0</v>
      </c>
      <c r="G17" s="29">
        <f>IF(SUM($G13:$G16)+SUM($Q13:$Q16)&gt;0,SUM(G13:G16),"")</f>
        <v>2</v>
      </c>
      <c r="H17" s="27">
        <f>IF(ISNUMBER($G17),SUM(H13:H16),"")</f>
        <v>2</v>
      </c>
      <c r="I17" s="99"/>
      <c r="K17" s="96">
        <v>1</v>
      </c>
      <c r="L17" s="97"/>
      <c r="M17" s="26" t="s">
        <v>18</v>
      </c>
      <c r="N17" s="27">
        <f>IF(ISNUMBER($G17),SUM(N13:N16),"")</f>
        <v>0</v>
      </c>
      <c r="O17" s="28">
        <f>IF(ISNUMBER($G17),SUM(O13:O16),"")</f>
        <v>0</v>
      </c>
      <c r="P17" s="28">
        <f>IF(ISNUMBER($G17),SUM(P13:P16),"")</f>
        <v>0</v>
      </c>
      <c r="Q17" s="29">
        <f>IF(SUM($G13:$G16)+SUM($Q13:$Q16)&gt;0,SUM(Q13:Q16),"")</f>
        <v>0</v>
      </c>
      <c r="R17" s="27">
        <f>IF(ISNUMBER($G17),SUM(R13:R16),"")</f>
        <v>0</v>
      </c>
      <c r="S17" s="99"/>
    </row>
    <row r="18" spans="1:19" ht="12.95" customHeight="1" x14ac:dyDescent="0.2">
      <c r="A18" s="88" t="s">
        <v>21</v>
      </c>
      <c r="B18" s="89"/>
      <c r="C18" s="10">
        <v>1</v>
      </c>
      <c r="D18" s="11">
        <v>1</v>
      </c>
      <c r="E18" s="12">
        <v>0</v>
      </c>
      <c r="F18" s="12">
        <v>0</v>
      </c>
      <c r="G18" s="13">
        <f>IF(AND(ISBLANK(D18),ISBLANK(E18)),"",D18+E18)</f>
        <v>1</v>
      </c>
      <c r="H18" s="14">
        <f>IF(OR(ISNUMBER($G18),ISNUMBER($Q18)),(SIGN(N($G18)-N($Q18))+1)/2,"")</f>
        <v>1</v>
      </c>
      <c r="I18" s="15"/>
      <c r="K18" s="88" t="s">
        <v>21</v>
      </c>
      <c r="L18" s="89"/>
      <c r="M18" s="10">
        <v>1</v>
      </c>
      <c r="N18" s="11"/>
      <c r="O18" s="12"/>
      <c r="P18" s="12"/>
      <c r="Q18" s="13" t="str">
        <f>IF(AND(ISBLANK(N18),ISBLANK(O18)),"",N18+O18)</f>
        <v/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</v>
      </c>
      <c r="E19" s="18">
        <v>0</v>
      </c>
      <c r="F19" s="18">
        <v>0</v>
      </c>
      <c r="G19" s="19">
        <f>IF(AND(ISBLANK(D19),ISBLANK(E19)),"",D19+E19)</f>
        <v>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/>
      <c r="O19" s="18"/>
      <c r="P19" s="18"/>
      <c r="Q19" s="19" t="str">
        <f>IF(AND(ISBLANK(N19),ISBLANK(O19)),"",N19+O19)</f>
        <v/>
      </c>
      <c r="R19" s="20">
        <f>IF(ISNUMBER($H19),1-$H19,"")</f>
        <v>0</v>
      </c>
      <c r="S19" s="15"/>
    </row>
    <row r="20" spans="1:19" ht="12.95" customHeight="1" x14ac:dyDescent="0.2">
      <c r="A20" s="92" t="s">
        <v>22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22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1</v>
      </c>
      <c r="B22" s="97"/>
      <c r="C22" s="26" t="s">
        <v>18</v>
      </c>
      <c r="D22" s="27">
        <f>IF(ISNUMBER($G22),SUM(D18:D21),"")</f>
        <v>2</v>
      </c>
      <c r="E22" s="28">
        <f>IF(ISNUMBER($G22),SUM(E18:E21),"")</f>
        <v>0</v>
      </c>
      <c r="F22" s="28">
        <f>IF(ISNUMBER($G22),SUM(F18:F21),"")</f>
        <v>0</v>
      </c>
      <c r="G22" s="29">
        <f>IF(SUM($G18:$G21)+SUM($Q18:$Q21)&gt;0,SUM(G18:G21),"")</f>
        <v>2</v>
      </c>
      <c r="H22" s="27">
        <f>IF(ISNUMBER($G22),SUM(H18:H21),"")</f>
        <v>2</v>
      </c>
      <c r="I22" s="99"/>
      <c r="K22" s="96">
        <v>1</v>
      </c>
      <c r="L22" s="97"/>
      <c r="M22" s="26" t="s">
        <v>18</v>
      </c>
      <c r="N22" s="27">
        <f>IF(ISNUMBER($G22),SUM(N18:N21),"")</f>
        <v>0</v>
      </c>
      <c r="O22" s="28">
        <f>IF(ISNUMBER($G22),SUM(O18:O21),"")</f>
        <v>0</v>
      </c>
      <c r="P22" s="28">
        <f>IF(ISNUMBER($G22),SUM(P18:P21),"")</f>
        <v>0</v>
      </c>
      <c r="Q22" s="29">
        <f>IF(SUM($G18:$G21)+SUM($Q18:$Q21)&gt;0,SUM(Q18:Q21),"")</f>
        <v>0</v>
      </c>
      <c r="R22" s="27">
        <f>IF(ISNUMBER($G22),SUM(R18:R21),"")</f>
        <v>0</v>
      </c>
      <c r="S22" s="99"/>
    </row>
    <row r="23" spans="1:19" ht="12.95" customHeight="1" x14ac:dyDescent="0.2">
      <c r="A23" s="88" t="s">
        <v>21</v>
      </c>
      <c r="B23" s="89"/>
      <c r="C23" s="10">
        <v>1</v>
      </c>
      <c r="D23" s="11">
        <v>1</v>
      </c>
      <c r="E23" s="12">
        <v>0</v>
      </c>
      <c r="F23" s="12">
        <v>0</v>
      </c>
      <c r="G23" s="13">
        <f>IF(AND(ISBLANK(D23),ISBLANK(E23)),"",D23+E23)</f>
        <v>1</v>
      </c>
      <c r="H23" s="14">
        <f>IF(OR(ISNUMBER($G23),ISNUMBER($Q23)),(SIGN(N($G23)-N($Q23))+1)/2,"")</f>
        <v>1</v>
      </c>
      <c r="I23" s="15"/>
      <c r="K23" s="88" t="s">
        <v>21</v>
      </c>
      <c r="L23" s="89"/>
      <c r="M23" s="10">
        <v>1</v>
      </c>
      <c r="N23" s="11"/>
      <c r="O23" s="12"/>
      <c r="P23" s="12"/>
      <c r="Q23" s="13" t="str">
        <f>IF(AND(ISBLANK(N23),ISBLANK(O23)),"",N23+O23)</f>
        <v/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</v>
      </c>
      <c r="E24" s="18">
        <v>0</v>
      </c>
      <c r="F24" s="18">
        <v>0</v>
      </c>
      <c r="G24" s="19">
        <f>IF(AND(ISBLANK(D24),ISBLANK(E24)),"",D24+E24)</f>
        <v>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/>
      <c r="O24" s="18"/>
      <c r="P24" s="18"/>
      <c r="Q24" s="19" t="str">
        <f>IF(AND(ISBLANK(N24),ISBLANK(O24)),"",N24+O24)</f>
        <v/>
      </c>
      <c r="R24" s="20">
        <f>IF(ISNUMBER($H24),1-$H24,"")</f>
        <v>0</v>
      </c>
      <c r="S24" s="15"/>
    </row>
    <row r="25" spans="1:19" ht="12.95" customHeight="1" x14ac:dyDescent="0.2">
      <c r="A25" s="92" t="s">
        <v>22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22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1</v>
      </c>
      <c r="B27" s="97"/>
      <c r="C27" s="26" t="s">
        <v>18</v>
      </c>
      <c r="D27" s="27">
        <f>IF(ISNUMBER($G27),SUM(D23:D26),"")</f>
        <v>2</v>
      </c>
      <c r="E27" s="28">
        <f>IF(ISNUMBER($G27),SUM(E23:E26),"")</f>
        <v>0</v>
      </c>
      <c r="F27" s="28">
        <f>IF(ISNUMBER($G27),SUM(F23:F26),"")</f>
        <v>0</v>
      </c>
      <c r="G27" s="29">
        <f>IF(SUM($G23:$G26)+SUM($Q23:$Q26)&gt;0,SUM(G23:G26),"")</f>
        <v>2</v>
      </c>
      <c r="H27" s="27">
        <f>IF(ISNUMBER($G27),SUM(H23:H26),"")</f>
        <v>2</v>
      </c>
      <c r="I27" s="99"/>
      <c r="K27" s="96">
        <v>1</v>
      </c>
      <c r="L27" s="97"/>
      <c r="M27" s="26" t="s">
        <v>18</v>
      </c>
      <c r="N27" s="27">
        <f>IF(ISNUMBER($G27),SUM(N23:N26),"")</f>
        <v>0</v>
      </c>
      <c r="O27" s="28">
        <f>IF(ISNUMBER($G27),SUM(O23:O26),"")</f>
        <v>0</v>
      </c>
      <c r="P27" s="28">
        <f>IF(ISNUMBER($G27),SUM(P23:P26),"")</f>
        <v>0</v>
      </c>
      <c r="Q27" s="29">
        <f>IF(SUM($G23:$G26)+SUM($Q23:$Q26)&gt;0,SUM(Q23:Q26),"")</f>
        <v>0</v>
      </c>
      <c r="R27" s="27">
        <f>IF(ISNUMBER($G27),SUM(R23:R26),"")</f>
        <v>0</v>
      </c>
      <c r="S27" s="99"/>
    </row>
    <row r="28" spans="1:19" ht="12.95" customHeight="1" x14ac:dyDescent="0.2">
      <c r="A28" s="88" t="s">
        <v>21</v>
      </c>
      <c r="B28" s="89"/>
      <c r="C28" s="10">
        <v>1</v>
      </c>
      <c r="D28" s="11">
        <v>1</v>
      </c>
      <c r="E28" s="12">
        <v>0</v>
      </c>
      <c r="F28" s="12">
        <v>0</v>
      </c>
      <c r="G28" s="13">
        <f>IF(AND(ISBLANK(D28),ISBLANK(E28)),"",D28+E28)</f>
        <v>1</v>
      </c>
      <c r="H28" s="14">
        <f>IF(OR(ISNUMBER($G28),ISNUMBER($Q28)),(SIGN(N($G28)-N($Q28))+1)/2,"")</f>
        <v>1</v>
      </c>
      <c r="I28" s="15"/>
      <c r="K28" s="88" t="s">
        <v>21</v>
      </c>
      <c r="L28" s="89"/>
      <c r="M28" s="10">
        <v>1</v>
      </c>
      <c r="N28" s="11"/>
      <c r="O28" s="12"/>
      <c r="P28" s="12"/>
      <c r="Q28" s="13" t="str">
        <f>IF(AND(ISBLANK(N28),ISBLANK(O28)),"",N28+O28)</f>
        <v/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</v>
      </c>
      <c r="E29" s="18">
        <v>0</v>
      </c>
      <c r="F29" s="18">
        <v>0</v>
      </c>
      <c r="G29" s="19">
        <f>IF(AND(ISBLANK(D29),ISBLANK(E29)),"",D29+E29)</f>
        <v>1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/>
      <c r="O29" s="18"/>
      <c r="P29" s="18"/>
      <c r="Q29" s="19" t="str">
        <f>IF(AND(ISBLANK(N29),ISBLANK(O29)),"",N29+O29)</f>
        <v/>
      </c>
      <c r="R29" s="20">
        <f>IF(ISNUMBER($H29),1-$H29,"")</f>
        <v>0</v>
      </c>
      <c r="S29" s="15"/>
    </row>
    <row r="30" spans="1:19" ht="12.95" customHeight="1" x14ac:dyDescent="0.2">
      <c r="A30" s="92" t="s">
        <v>22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22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1</v>
      </c>
      <c r="B32" s="97"/>
      <c r="C32" s="26" t="s">
        <v>18</v>
      </c>
      <c r="D32" s="27">
        <f>IF(ISNUMBER($G32),SUM(D28:D31),"")</f>
        <v>2</v>
      </c>
      <c r="E32" s="28">
        <f>IF(ISNUMBER($G32),SUM(E28:E31),"")</f>
        <v>0</v>
      </c>
      <c r="F32" s="28">
        <f>IF(ISNUMBER($G32),SUM(F28:F31),"")</f>
        <v>0</v>
      </c>
      <c r="G32" s="29">
        <f>IF(SUM($G28:$G31)+SUM($Q28:$Q31)&gt;0,SUM(G28:G31),"")</f>
        <v>2</v>
      </c>
      <c r="H32" s="27">
        <f>IF(ISNUMBER($G32),SUM(H28:H31),"")</f>
        <v>2</v>
      </c>
      <c r="I32" s="99"/>
      <c r="K32" s="96">
        <v>1</v>
      </c>
      <c r="L32" s="97"/>
      <c r="M32" s="26" t="s">
        <v>18</v>
      </c>
      <c r="N32" s="27">
        <f>IF(ISNUMBER($G32),SUM(N28:N31),"")</f>
        <v>0</v>
      </c>
      <c r="O32" s="28">
        <f>IF(ISNUMBER($G32),SUM(O28:O31),"")</f>
        <v>0</v>
      </c>
      <c r="P32" s="28">
        <f>IF(ISNUMBER($G32),SUM(P28:P31),"")</f>
        <v>0</v>
      </c>
      <c r="Q32" s="29">
        <f>IF(SUM($G28:$G31)+SUM($Q28:$Q31)&gt;0,SUM(Q28:Q31),"")</f>
        <v>0</v>
      </c>
      <c r="R32" s="27">
        <f>IF(ISNUMBER($G32),SUM(R28:R31),"")</f>
        <v>0</v>
      </c>
      <c r="S32" s="99"/>
    </row>
    <row r="33" spans="1:19" ht="12.95" customHeight="1" x14ac:dyDescent="0.2">
      <c r="A33" s="88" t="s">
        <v>21</v>
      </c>
      <c r="B33" s="89"/>
      <c r="C33" s="10">
        <v>1</v>
      </c>
      <c r="D33" s="11">
        <v>1</v>
      </c>
      <c r="E33" s="12">
        <v>0</v>
      </c>
      <c r="F33" s="12">
        <v>0</v>
      </c>
      <c r="G33" s="13">
        <f>IF(AND(ISBLANK(D33),ISBLANK(E33)),"",D33+E33)</f>
        <v>1</v>
      </c>
      <c r="H33" s="14">
        <f>IF(OR(ISNUMBER($G33),ISNUMBER($Q33)),(SIGN(N($G33)-N($Q33))+1)/2,"")</f>
        <v>1</v>
      </c>
      <c r="I33" s="15"/>
      <c r="K33" s="88" t="s">
        <v>21</v>
      </c>
      <c r="L33" s="89"/>
      <c r="M33" s="10">
        <v>1</v>
      </c>
      <c r="N33" s="11"/>
      <c r="O33" s="12"/>
      <c r="P33" s="12"/>
      <c r="Q33" s="13" t="str">
        <f>IF(AND(ISBLANK(N33),ISBLANK(O33)),"",N33+O33)</f>
        <v/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</v>
      </c>
      <c r="E34" s="18">
        <v>0</v>
      </c>
      <c r="F34" s="18">
        <v>0</v>
      </c>
      <c r="G34" s="19">
        <f>IF(AND(ISBLANK(D34),ISBLANK(E34)),"",D34+E34)</f>
        <v>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/>
      <c r="O34" s="18"/>
      <c r="P34" s="18"/>
      <c r="Q34" s="19" t="str">
        <f>IF(AND(ISBLANK(N34),ISBLANK(O34)),"",N34+O34)</f>
        <v/>
      </c>
      <c r="R34" s="20">
        <f>IF(ISNUMBER($H34),1-$H34,"")</f>
        <v>0</v>
      </c>
      <c r="S34" s="15"/>
    </row>
    <row r="35" spans="1:19" ht="12.95" customHeight="1" x14ac:dyDescent="0.2">
      <c r="A35" s="92" t="s">
        <v>22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22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1</v>
      </c>
      <c r="B37" s="97"/>
      <c r="C37" s="26" t="s">
        <v>18</v>
      </c>
      <c r="D37" s="27">
        <f>IF(ISNUMBER($G37),SUM(D33:D36),"")</f>
        <v>2</v>
      </c>
      <c r="E37" s="28">
        <f>IF(ISNUMBER($G37),SUM(E33:E36),"")</f>
        <v>0</v>
      </c>
      <c r="F37" s="28">
        <f>IF(ISNUMBER($G37),SUM(F33:F36),"")</f>
        <v>0</v>
      </c>
      <c r="G37" s="29">
        <f>IF(SUM($G33:$G36)+SUM($Q33:$Q36)&gt;0,SUM(G33:G36),"")</f>
        <v>2</v>
      </c>
      <c r="H37" s="27">
        <f>IF(ISNUMBER($G37),SUM(H33:H36),"")</f>
        <v>2</v>
      </c>
      <c r="I37" s="99"/>
      <c r="K37" s="96">
        <v>1</v>
      </c>
      <c r="L37" s="97"/>
      <c r="M37" s="26" t="s">
        <v>18</v>
      </c>
      <c r="N37" s="27">
        <f>IF(ISNUMBER($G37),SUM(N33:N36),"")</f>
        <v>0</v>
      </c>
      <c r="O37" s="28">
        <f>IF(ISNUMBER($G37),SUM(O33:O36),"")</f>
        <v>0</v>
      </c>
      <c r="P37" s="28">
        <f>IF(ISNUMBER($G37),SUM(P33:P36),"")</f>
        <v>0</v>
      </c>
      <c r="Q37" s="29">
        <f>IF(SUM($G33:$G36)+SUM($Q33:$Q36)&gt;0,SUM(Q33:Q36),"")</f>
        <v>0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23</v>
      </c>
      <c r="D39" s="33">
        <f>IF(ISNUMBER($G39),SUM(D12,D17,D22,D27,D32,D37),"")</f>
        <v>12</v>
      </c>
      <c r="E39" s="34">
        <f>IF(ISNUMBER($G39),SUM(E12,E17,E22,E27,E32,E37),"")</f>
        <v>0</v>
      </c>
      <c r="F39" s="34">
        <f>IF(ISNUMBER($G39),SUM(F12,F17,F22,F27,F32,F37),"")</f>
        <v>0</v>
      </c>
      <c r="G39" s="35">
        <f>IF(SUM($G$8:$G$37)+SUM($Q$8:$Q$37)&gt;0,SUM(G12,G17,G22,G27,G32,G37),"")</f>
        <v>12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23</v>
      </c>
      <c r="N39" s="33">
        <f>IF(ISNUMBER($G39),SUM(N12,N17,N22,N27,N32,N37),"")</f>
        <v>0</v>
      </c>
      <c r="O39" s="34">
        <f>IF(ISNUMBER($G39),SUM(O12,O17,O22,O27,O32,O37),"")</f>
        <v>0</v>
      </c>
      <c r="P39" s="34">
        <f>IF(ISNUMBER($G39),SUM(P12,P17,P22,P27,P32,P37),"")</f>
        <v>0</v>
      </c>
      <c r="Q39" s="35">
        <f>IF(SUM($G$8:$G$37)+SUM($Q$8:$Q$37)&gt;0,SUM(Q12,Q17,Q22,Q27,Q32,Q37),"")</f>
        <v>0</v>
      </c>
      <c r="R39" s="36">
        <f>IF(SUM($G$8:$G$37)+SUM($Q$8:$Q$37)&gt;0,SUM(R12,R17,R22,R27,R32,R37),"")</f>
        <v>0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42" t="s">
        <v>24</v>
      </c>
      <c r="C41" s="76" t="s">
        <v>25</v>
      </c>
      <c r="D41" s="76"/>
      <c r="E41" s="76"/>
      <c r="G41" s="85" t="s">
        <v>26</v>
      </c>
      <c r="H41" s="85"/>
      <c r="I41" s="39">
        <f>IF(ISNUMBER(I$39),SUM(I11,I16,I21,I26,I31,I36,I39),"")</f>
        <v>8</v>
      </c>
      <c r="K41" s="38"/>
      <c r="L41" s="42" t="s">
        <v>24</v>
      </c>
      <c r="M41" s="76" t="s">
        <v>27</v>
      </c>
      <c r="N41" s="76"/>
      <c r="O41" s="76"/>
      <c r="Q41" s="85" t="s">
        <v>26</v>
      </c>
      <c r="R41" s="85"/>
      <c r="S41" s="39">
        <f>IF(ISNUMBER(S$39),SUM(S11,S16,S21,S26,S31,S36,S39),"")</f>
        <v>0</v>
      </c>
    </row>
    <row r="42" spans="1:19" ht="18" customHeight="1" x14ac:dyDescent="0.2">
      <c r="A42" s="38"/>
      <c r="B42" s="42" t="s">
        <v>28</v>
      </c>
      <c r="C42" s="77"/>
      <c r="D42" s="77"/>
      <c r="E42" s="77"/>
      <c r="G42" s="41"/>
      <c r="H42" s="41"/>
      <c r="I42" s="41"/>
      <c r="K42" s="38"/>
      <c r="L42" s="42" t="s">
        <v>28</v>
      </c>
      <c r="M42" s="77"/>
      <c r="N42" s="77"/>
      <c r="O42" s="77"/>
      <c r="Q42" s="41"/>
      <c r="R42" s="41"/>
      <c r="S42" s="41"/>
    </row>
    <row r="43" spans="1:19" ht="20.100000000000001" customHeight="1" x14ac:dyDescent="0.2">
      <c r="A43" s="42" t="s">
        <v>29</v>
      </c>
      <c r="B43" s="42" t="s">
        <v>30</v>
      </c>
      <c r="C43" s="73" t="s">
        <v>31</v>
      </c>
      <c r="D43" s="73"/>
      <c r="E43" s="73"/>
      <c r="F43" s="73"/>
      <c r="G43" s="73"/>
      <c r="H43" s="73"/>
      <c r="I43" s="42"/>
      <c r="J43" s="42"/>
      <c r="K43" s="42" t="s">
        <v>32</v>
      </c>
      <c r="L43" s="73" t="s">
        <v>33</v>
      </c>
      <c r="M43" s="73"/>
      <c r="O43" s="42" t="s">
        <v>28</v>
      </c>
      <c r="P43" s="73"/>
      <c r="Q43" s="73"/>
      <c r="R43" s="73"/>
      <c r="S43" s="73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 Holýšov C – Kdyně C</v>
      </c>
    </row>
    <row r="46" spans="1:19" ht="20.100000000000001" customHeight="1" x14ac:dyDescent="0.2">
      <c r="B46" s="2" t="s">
        <v>34</v>
      </c>
      <c r="C46" s="75" t="s">
        <v>35</v>
      </c>
      <c r="D46" s="75"/>
      <c r="I46" s="2" t="s">
        <v>36</v>
      </c>
      <c r="J46" s="75">
        <v>18</v>
      </c>
      <c r="K46" s="75"/>
    </row>
    <row r="47" spans="1:19" ht="20.100000000000001" customHeight="1" x14ac:dyDescent="0.2">
      <c r="B47" s="2" t="s">
        <v>37</v>
      </c>
      <c r="C47" s="87" t="s">
        <v>38</v>
      </c>
      <c r="D47" s="87"/>
      <c r="I47" s="2" t="s">
        <v>39</v>
      </c>
      <c r="J47" s="87">
        <v>3</v>
      </c>
      <c r="K47" s="87"/>
      <c r="P47" s="2" t="s">
        <v>40</v>
      </c>
      <c r="Q47" s="86" t="s">
        <v>41</v>
      </c>
      <c r="R47" s="86"/>
      <c r="S47" s="86"/>
    </row>
    <row r="48" spans="1:19" ht="9.9499999999999993" customHeight="1" x14ac:dyDescent="0.2"/>
    <row r="49" spans="1:19" ht="15" customHeight="1" x14ac:dyDescent="0.2">
      <c r="A49" s="79" t="s">
        <v>42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43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44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45</v>
      </c>
      <c r="C55" s="46"/>
      <c r="D55" s="47"/>
      <c r="E55" s="59" t="s">
        <v>46</v>
      </c>
      <c r="F55" s="46"/>
      <c r="G55" s="46"/>
      <c r="H55" s="46"/>
      <c r="I55" s="47"/>
      <c r="J55" s="44"/>
      <c r="K55" s="54"/>
      <c r="L55" s="59" t="s">
        <v>45</v>
      </c>
      <c r="M55" s="46"/>
      <c r="N55" s="47"/>
      <c r="O55" s="59" t="s">
        <v>46</v>
      </c>
      <c r="P55" s="46"/>
      <c r="Q55" s="46"/>
      <c r="R55" s="46"/>
      <c r="S55" s="57"/>
    </row>
    <row r="56" spans="1:19" ht="21" customHeight="1" x14ac:dyDescent="0.2">
      <c r="A56" s="53" t="s">
        <v>47</v>
      </c>
      <c r="B56" s="48" t="s">
        <v>48</v>
      </c>
      <c r="C56" s="49"/>
      <c r="D56" s="50" t="s">
        <v>49</v>
      </c>
      <c r="E56" s="48" t="s">
        <v>48</v>
      </c>
      <c r="F56" s="51"/>
      <c r="G56" s="51"/>
      <c r="H56" s="55"/>
      <c r="I56" s="50" t="s">
        <v>49</v>
      </c>
      <c r="J56" s="44"/>
      <c r="K56" s="56" t="s">
        <v>47</v>
      </c>
      <c r="L56" s="48" t="s">
        <v>48</v>
      </c>
      <c r="M56" s="49"/>
      <c r="N56" s="50" t="s">
        <v>49</v>
      </c>
      <c r="O56" s="48" t="s">
        <v>48</v>
      </c>
      <c r="P56" s="51"/>
      <c r="Q56" s="51"/>
      <c r="R56" s="55"/>
      <c r="S56" s="58" t="s">
        <v>49</v>
      </c>
    </row>
    <row r="57" spans="1:19" ht="21" customHeight="1" x14ac:dyDescent="0.2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 x14ac:dyDescent="0.2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79" t="s">
        <v>50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51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5"/>
      <c r="B66" s="66" t="s">
        <v>52</v>
      </c>
      <c r="C66" s="78" t="s">
        <v>53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8C000000}">
      <formula1>0</formula1>
      <formula2>99999</formula2>
    </dataValidation>
    <dataValidation type="whole" allowBlank="1" showInputMessage="1" showErrorMessage="1" sqref="K57:K58 A57:A58" xr:uid="{00000000-0002-0000-0000-0000AC000000}">
      <formula1>1</formula1>
      <formula2>200</formula2>
    </dataValidation>
    <dataValidation type="date" allowBlank="1" showInputMessage="1" showErrorMessage="1" sqref="Q1:S1" xr:uid="{00000000-0002-0000-0000-0000B4000000}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2021-10-30T17:19:57Z</cp:lastPrinted>
  <dcterms:created xsi:type="dcterms:W3CDTF">2005-07-26T20:23:27Z</dcterms:created>
  <dcterms:modified xsi:type="dcterms:W3CDTF">2021-10-30T17:20:07Z</dcterms:modified>
  <cp:category/>
</cp:coreProperties>
</file>